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36" windowWidth="16608" windowHeight="9360"/>
  </bookViews>
  <sheets>
    <sheet name="EAI" sheetId="4" r:id="rId1"/>
  </sheets>
  <definedNames>
    <definedName name="_xlnm._FilterDatabase" localSheetId="0" hidden="1">EAI!#REF!</definedName>
    <definedName name="_xlnm.Print_Area" localSheetId="0">EAI!$A$1:$H$49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4" l="1"/>
  <c r="E38" i="4"/>
  <c r="E37" i="4" s="1"/>
  <c r="E39" i="4" s="1"/>
  <c r="H37" i="4"/>
  <c r="H39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31" i="4"/>
  <c r="G31" i="4"/>
  <c r="F31" i="4"/>
  <c r="E31" i="4"/>
  <c r="D31" i="4"/>
  <c r="C31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E21" i="4" s="1"/>
  <c r="H21" i="4"/>
  <c r="G21" i="4"/>
  <c r="F21" i="4"/>
  <c r="D21" i="4"/>
  <c r="C21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<sst xmlns="http://schemas.openxmlformats.org/spreadsheetml/2006/main" count="99" uniqueCount="51">
  <si>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</si>
  <si>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</si>
  <si>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</si>
  <si>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</si>
  <si>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</si>
  <si>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</si>
  <si>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</si>
  <si>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</si>
  <si>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</si>
  <si>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</si>
  <si>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</si>
  <si>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</si>
  <si>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</si>
  <si>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</si>
  <si>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</si>
  <si>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</si>
  <si>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</si>
  <si>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</si>
  <si>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</si>
  <si>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</si>
  <si>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</si>
  <si>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</si>
  <si>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</si>
  <si>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</si>
  <si>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</si>
  <si>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</si>
  <si>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</si>
  <si>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</si>
  <si>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</si>
  <si>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</si>
  <si>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</si>
  <si>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</si>
  <si>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</si>
  <si>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</si>
  <si>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</si>
  <si>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</si>
  <si>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</si>
  <si>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</si>
  <si>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</si>
  <si>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</si>
  <si>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</si>
  <si>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</si>
  <si>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</si>
  <si>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</si>
  <si>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</si>
  <si>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</si>
  <si>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31 de Marzo de 2022</t>
  </si>
  <si>
    <r>
      <t>Productos</t>
    </r>
    <r>
      <rPr>
        <vertAlign val="superscript"/>
        <sz val="11"/>
        <rFont val="Arial"/>
        <family val="2"/>
      </rPr>
      <t>1</t>
    </r>
  </si>
  <si>
    <r>
      <t>Aprovechamientos</t>
    </r>
    <r>
      <rPr>
        <vertAlign val="superscript"/>
        <sz val="11"/>
        <rFont val="Arial"/>
        <family val="2"/>
      </rPr>
      <t>2</t>
    </r>
  </si>
  <si>
    <r>
      <t>Productos</t>
    </r>
    <r>
      <rPr>
        <vertAlign val="superscript"/>
        <sz val="11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</si>
  <si>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1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</si>
</sst>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8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10" fillId="0" borderId="5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0" fontId="11" fillId="0" borderId="5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 wrapText="1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4" fontId="10" fillId="0" borderId="13" xfId="8" applyNumberFormat="1" applyFont="1" applyFill="1" applyBorder="1" applyAlignment="1" applyProtection="1">
      <alignment vertical="top"/>
      <protection locked="0"/>
    </xf>
    <xf numFmtId="0" fontId="11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0" fontId="11" fillId="0" borderId="4" xfId="8" quotePrefix="1" applyFont="1" applyFill="1" applyBorder="1" applyAlignment="1" applyProtection="1">
      <alignment horizontal="center" vertical="top"/>
      <protection locked="0"/>
    </xf>
    <xf numFmtId="0" fontId="11" fillId="0" borderId="11" xfId="8" applyFont="1" applyFill="1" applyBorder="1" applyAlignment="1" applyProtection="1">
      <alignment vertical="top"/>
      <protection locked="0"/>
    </xf>
    <xf numFmtId="4" fontId="11" fillId="0" borderId="11" xfId="8" applyNumberFormat="1" applyFont="1" applyFill="1" applyBorder="1" applyAlignment="1" applyProtection="1">
      <alignment vertical="top"/>
      <protection locked="0"/>
    </xf>
    <xf numFmtId="4" fontId="11" fillId="0" borderId="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4" fontId="11" fillId="0" borderId="13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0" xfId="8" applyFont="1" applyFill="1" applyBorder="1" applyAlignment="1" applyProtection="1">
      <alignment horizontal="justify" vertical="top" wrapText="1"/>
    </xf>
    <xf numFmtId="4" fontId="9" fillId="0" borderId="12" xfId="8" applyNumberFormat="1" applyFont="1" applyFill="1" applyBorder="1" applyAlignment="1" applyProtection="1">
      <alignment vertical="top"/>
      <protection locked="0"/>
    </xf>
    <xf numFmtId="0" fontId="11" fillId="0" borderId="5" xfId="8" applyFont="1" applyFill="1" applyBorder="1" applyAlignment="1" applyProtection="1">
      <alignment horizontal="center" vertical="top"/>
    </xf>
    <xf numFmtId="0" fontId="11" fillId="0" borderId="0" xfId="8" applyFont="1" applyFill="1" applyBorder="1" applyAlignment="1" applyProtection="1">
      <alignment horizontal="left" vertical="top" wrapText="1"/>
    </xf>
    <xf numFmtId="4" fontId="11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/>
    </xf>
    <xf numFmtId="0" fontId="9" fillId="0" borderId="5" xfId="9" applyFont="1" applyFill="1" applyBorder="1" applyAlignment="1" applyProtection="1">
      <alignment horizontal="center" vertical="top"/>
    </xf>
    <xf numFmtId="0" fontId="11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0" fontId="11" fillId="0" borderId="11" xfId="8" quotePrefix="1" applyFont="1" applyFill="1" applyBorder="1" applyAlignment="1" applyProtection="1">
      <alignment horizontal="center"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4" fontId="11" fillId="0" borderId="7" xfId="8" applyNumberFormat="1" applyFont="1" applyFill="1" applyBorder="1" applyAlignment="1" applyProtection="1">
      <alignment vertical="top"/>
      <protection locked="0"/>
    </xf>
    <xf numFmtId="4" fontId="11" fillId="0" borderId="9" xfId="8" applyNumberFormat="1" applyFont="1" applyFill="1" applyBorder="1" applyAlignment="1" applyProtection="1">
      <alignment vertical="top"/>
      <protection locked="0"/>
    </xf>
    <xf numFmtId="4" fontId="11" fillId="0" borderId="12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45</xdr:row>
      <xdr:rowOff>260350</xdr:rowOff>
    </xdr:from>
    <xdr:to>
      <xdr:col>5</xdr:col>
      <xdr:colOff>482600</xdr:colOff>
      <xdr:row>47</xdr:row>
      <xdr:rowOff>72347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8FAA68A-868B-4ED2-BEB6-4E9C9BF42F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479550" y="10928350"/>
          <a:ext cx="6254750" cy="586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20.28515625" style="2" customWidth="1"/>
    <col min="4" max="4" width="19.85546875" style="2" customWidth="1"/>
    <col min="5" max="5" width="22.42578125" style="2" customWidth="1"/>
    <col min="6" max="6" width="19.140625" style="2" customWidth="1"/>
    <col min="7" max="7" width="20.7109375" style="2" customWidth="1"/>
    <col min="8" max="8" width="20.42578125" style="2" customWidth="1"/>
    <col min="9" max="16384" width="12" style="2"/>
  </cols>
  <sheetData>
    <row r="1" spans="1:9" s="3" customFormat="1" ht="39.9" customHeight="1" x14ac:dyDescent="0.2">
      <c r="A1" s="47" t="s">
        <v>46</v>
      </c>
      <c r="B1" s="48"/>
      <c r="C1" s="48"/>
      <c r="D1" s="48"/>
      <c r="E1" s="48"/>
      <c r="F1" s="48"/>
      <c r="G1" s="48"/>
      <c r="H1" s="49"/>
    </row>
    <row r="2" spans="1:9" s="3" customFormat="1" ht="13.8" x14ac:dyDescent="0.2">
      <c r="A2" s="50" t="s">
        <v>14</v>
      </c>
      <c r="B2" s="51"/>
      <c r="C2" s="48" t="s">
        <v>22</v>
      </c>
      <c r="D2" s="48"/>
      <c r="E2" s="48"/>
      <c r="F2" s="48"/>
      <c r="G2" s="48"/>
      <c r="H2" s="56" t="s">
        <v>19</v>
      </c>
    </row>
    <row r="3" spans="1:9" s="1" customFormat="1" ht="24.9" customHeight="1" x14ac:dyDescent="0.2">
      <c r="A3" s="52"/>
      <c r="B3" s="53"/>
      <c r="C3" s="8" t="s">
        <v>15</v>
      </c>
      <c r="D3" s="9" t="s">
        <v>20</v>
      </c>
      <c r="E3" s="9" t="s">
        <v>16</v>
      </c>
      <c r="F3" s="9" t="s">
        <v>17</v>
      </c>
      <c r="G3" s="10" t="s">
        <v>18</v>
      </c>
      <c r="H3" s="57"/>
    </row>
    <row r="4" spans="1:9" s="1" customFormat="1" ht="13.8" x14ac:dyDescent="0.2">
      <c r="A4" s="54"/>
      <c r="B4" s="55"/>
      <c r="C4" s="11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</row>
    <row r="5" spans="1:9" ht="13.8" x14ac:dyDescent="0.2">
      <c r="A5" s="13"/>
      <c r="B5" s="14" t="s">
        <v>0</v>
      </c>
      <c r="C5" s="15">
        <v>120171771.70999999</v>
      </c>
      <c r="D5" s="15">
        <v>0</v>
      </c>
      <c r="E5" s="15">
        <f>C5+D5</f>
        <v>120171771.70999999</v>
      </c>
      <c r="F5" s="15">
        <v>90962417.859999999</v>
      </c>
      <c r="G5" s="15">
        <v>90960575.069999993</v>
      </c>
      <c r="H5" s="15">
        <f>G5-C5</f>
        <v>-29211196.640000001</v>
      </c>
      <c r="I5" s="5" t="s">
        <v>33</v>
      </c>
    </row>
    <row r="6" spans="1:9" ht="13.8" x14ac:dyDescent="0.2">
      <c r="A6" s="16"/>
      <c r="B6" s="17" t="s">
        <v>1</v>
      </c>
      <c r="C6" s="18">
        <v>0</v>
      </c>
      <c r="D6" s="18">
        <v>0</v>
      </c>
      <c r="E6" s="18">
        <f t="shared" ref="E6:E14" si="0">C6+D6</f>
        <v>0</v>
      </c>
      <c r="F6" s="18">
        <v>0</v>
      </c>
      <c r="G6" s="18">
        <v>0</v>
      </c>
      <c r="H6" s="18">
        <f t="shared" ref="H6:H14" si="1">G6-C6</f>
        <v>0</v>
      </c>
      <c r="I6" s="5" t="s">
        <v>43</v>
      </c>
    </row>
    <row r="7" spans="1:9" ht="13.8" x14ac:dyDescent="0.2">
      <c r="A7" s="13"/>
      <c r="B7" s="14" t="s">
        <v>2</v>
      </c>
      <c r="C7" s="18">
        <v>0</v>
      </c>
      <c r="D7" s="18">
        <v>0</v>
      </c>
      <c r="E7" s="18">
        <f t="shared" si="0"/>
        <v>0</v>
      </c>
      <c r="F7" s="18">
        <v>0</v>
      </c>
      <c r="G7" s="18">
        <v>0</v>
      </c>
      <c r="H7" s="18">
        <f t="shared" si="1"/>
        <v>0</v>
      </c>
      <c r="I7" s="5" t="s">
        <v>34</v>
      </c>
    </row>
    <row r="8" spans="1:9" ht="13.8" x14ac:dyDescent="0.2">
      <c r="A8" s="13"/>
      <c r="B8" s="14" t="s">
        <v>3</v>
      </c>
      <c r="C8" s="18">
        <v>95587426.239999995</v>
      </c>
      <c r="D8" s="18">
        <v>0</v>
      </c>
      <c r="E8" s="18">
        <f t="shared" si="0"/>
        <v>95587426.239999995</v>
      </c>
      <c r="F8" s="18">
        <v>16479335.77</v>
      </c>
      <c r="G8" s="18">
        <v>16475164.310000001</v>
      </c>
      <c r="H8" s="18">
        <f t="shared" si="1"/>
        <v>-79112261.929999992</v>
      </c>
      <c r="I8" s="5" t="s">
        <v>35</v>
      </c>
    </row>
    <row r="9" spans="1:9" ht="13.8" x14ac:dyDescent="0.2">
      <c r="A9" s="13"/>
      <c r="B9" s="14" t="s">
        <v>4</v>
      </c>
      <c r="C9" s="18">
        <v>1661592.94</v>
      </c>
      <c r="D9" s="18">
        <v>0</v>
      </c>
      <c r="E9" s="18">
        <f t="shared" si="0"/>
        <v>1661592.94</v>
      </c>
      <c r="F9" s="18">
        <v>639965.15</v>
      </c>
      <c r="G9" s="18">
        <v>639965.15</v>
      </c>
      <c r="H9" s="18">
        <f t="shared" si="1"/>
        <v>-1021627.7899999999</v>
      </c>
      <c r="I9" s="5" t="s">
        <v>36</v>
      </c>
    </row>
    <row r="10" spans="1:9" ht="13.8" x14ac:dyDescent="0.2">
      <c r="A10" s="16"/>
      <c r="B10" s="17" t="s">
        <v>5</v>
      </c>
      <c r="C10" s="18">
        <v>20979708.75</v>
      </c>
      <c r="D10" s="18">
        <v>0</v>
      </c>
      <c r="E10" s="18">
        <f t="shared" si="0"/>
        <v>20979708.75</v>
      </c>
      <c r="F10" s="18">
        <v>3376072.2</v>
      </c>
      <c r="G10" s="18">
        <v>3369631.2</v>
      </c>
      <c r="H10" s="18">
        <f t="shared" si="1"/>
        <v>-17610077.550000001</v>
      </c>
      <c r="I10" s="5" t="s">
        <v>37</v>
      </c>
    </row>
    <row r="11" spans="1:9" ht="27.6" x14ac:dyDescent="0.2">
      <c r="A11" s="13"/>
      <c r="B11" s="14" t="s">
        <v>24</v>
      </c>
      <c r="C11" s="18">
        <v>0</v>
      </c>
      <c r="D11" s="18">
        <v>0</v>
      </c>
      <c r="E11" s="18">
        <f t="shared" si="0"/>
        <v>0</v>
      </c>
      <c r="F11" s="18">
        <v>0</v>
      </c>
      <c r="G11" s="18">
        <v>0</v>
      </c>
      <c r="H11" s="18">
        <f t="shared" si="1"/>
        <v>0</v>
      </c>
      <c r="I11" s="5" t="s">
        <v>38</v>
      </c>
    </row>
    <row r="12" spans="1:9" ht="41.4" x14ac:dyDescent="0.2">
      <c r="A12" s="13"/>
      <c r="B12" s="14" t="s">
        <v>25</v>
      </c>
      <c r="C12" s="18">
        <v>596123574.19000006</v>
      </c>
      <c r="D12" s="18">
        <v>86532175.010000005</v>
      </c>
      <c r="E12" s="18">
        <f t="shared" si="0"/>
        <v>682655749.20000005</v>
      </c>
      <c r="F12" s="18">
        <v>172884028.13</v>
      </c>
      <c r="G12" s="18">
        <v>172884028.13</v>
      </c>
      <c r="H12" s="18">
        <f t="shared" si="1"/>
        <v>-423239546.06000006</v>
      </c>
      <c r="I12" s="5" t="s">
        <v>39</v>
      </c>
    </row>
    <row r="13" spans="1:9" ht="27.6" x14ac:dyDescent="0.2">
      <c r="A13" s="13"/>
      <c r="B13" s="14" t="s">
        <v>26</v>
      </c>
      <c r="C13" s="18">
        <v>0</v>
      </c>
      <c r="D13" s="18">
        <v>0</v>
      </c>
      <c r="E13" s="18">
        <f t="shared" si="0"/>
        <v>0</v>
      </c>
      <c r="F13" s="18">
        <v>0</v>
      </c>
      <c r="G13" s="18">
        <v>0</v>
      </c>
      <c r="H13" s="18">
        <f t="shared" si="1"/>
        <v>0</v>
      </c>
      <c r="I13" s="5" t="s">
        <v>40</v>
      </c>
    </row>
    <row r="14" spans="1:9" ht="13.8" x14ac:dyDescent="0.2">
      <c r="A14" s="13"/>
      <c r="B14" s="14" t="s">
        <v>6</v>
      </c>
      <c r="C14" s="18">
        <v>0</v>
      </c>
      <c r="D14" s="18">
        <v>113213169.03</v>
      </c>
      <c r="E14" s="18">
        <f t="shared" si="0"/>
        <v>113213169.03</v>
      </c>
      <c r="F14" s="18">
        <v>0</v>
      </c>
      <c r="G14" s="18">
        <v>0</v>
      </c>
      <c r="H14" s="18">
        <f t="shared" si="1"/>
        <v>0</v>
      </c>
      <c r="I14" s="5" t="s">
        <v>41</v>
      </c>
    </row>
    <row r="15" spans="1:9" ht="13.8" x14ac:dyDescent="0.2">
      <c r="A15" s="13"/>
      <c r="B15" s="19"/>
      <c r="C15" s="20"/>
      <c r="D15" s="20"/>
      <c r="E15" s="20"/>
      <c r="F15" s="20"/>
      <c r="G15" s="20"/>
      <c r="H15" s="20"/>
      <c r="I15" s="5" t="s">
        <v>42</v>
      </c>
    </row>
    <row r="16" spans="1:9" ht="13.8" x14ac:dyDescent="0.2">
      <c r="A16" s="21"/>
      <c r="B16" s="22" t="s">
        <v>13</v>
      </c>
      <c r="C16" s="64">
        <f>SUM(C5:C14)</f>
        <v>834524073.83000004</v>
      </c>
      <c r="D16" s="64">
        <f t="shared" ref="D16:H16" si="2">SUM(D5:D14)</f>
        <v>199745344.04000002</v>
      </c>
      <c r="E16" s="64">
        <f t="shared" si="2"/>
        <v>1034269417.87</v>
      </c>
      <c r="F16" s="64">
        <f t="shared" si="2"/>
        <v>284341819.11000001</v>
      </c>
      <c r="G16" s="65">
        <f t="shared" si="2"/>
        <v>284329363.86000001</v>
      </c>
      <c r="H16" s="66">
        <f t="shared" si="2"/>
        <v>-550194709.97000003</v>
      </c>
      <c r="I16" s="5" t="s">
        <v>42</v>
      </c>
    </row>
    <row r="17" spans="1:9" ht="13.8" x14ac:dyDescent="0.2">
      <c r="A17" s="23"/>
      <c r="B17" s="24"/>
      <c r="C17" s="25"/>
      <c r="D17" s="25"/>
      <c r="E17" s="26"/>
      <c r="F17" s="27" t="s">
        <v>21</v>
      </c>
      <c r="G17" s="28"/>
      <c r="H17" s="29"/>
      <c r="I17" s="5" t="s">
        <v>42</v>
      </c>
    </row>
    <row r="18" spans="1:9" ht="13.8" x14ac:dyDescent="0.2">
      <c r="A18" s="58" t="s">
        <v>23</v>
      </c>
      <c r="B18" s="59"/>
      <c r="C18" s="48" t="s">
        <v>22</v>
      </c>
      <c r="D18" s="48"/>
      <c r="E18" s="48"/>
      <c r="F18" s="48"/>
      <c r="G18" s="48"/>
      <c r="H18" s="56" t="s">
        <v>19</v>
      </c>
      <c r="I18" s="5" t="s">
        <v>42</v>
      </c>
    </row>
    <row r="19" spans="1:9" ht="41.4" x14ac:dyDescent="0.2">
      <c r="A19" s="60"/>
      <c r="B19" s="61"/>
      <c r="C19" s="8" t="s">
        <v>15</v>
      </c>
      <c r="D19" s="9" t="s">
        <v>20</v>
      </c>
      <c r="E19" s="9" t="s">
        <v>16</v>
      </c>
      <c r="F19" s="9" t="s">
        <v>17</v>
      </c>
      <c r="G19" s="10" t="s">
        <v>18</v>
      </c>
      <c r="H19" s="57"/>
      <c r="I19" s="5" t="s">
        <v>42</v>
      </c>
    </row>
    <row r="20" spans="1:9" ht="13.8" x14ac:dyDescent="0.2">
      <c r="A20" s="62"/>
      <c r="B20" s="63"/>
      <c r="C20" s="11" t="s">
        <v>7</v>
      </c>
      <c r="D20" s="12" t="s">
        <v>8</v>
      </c>
      <c r="E20" s="12" t="s">
        <v>9</v>
      </c>
      <c r="F20" s="12" t="s">
        <v>10</v>
      </c>
      <c r="G20" s="12" t="s">
        <v>11</v>
      </c>
      <c r="H20" s="12" t="s">
        <v>12</v>
      </c>
      <c r="I20" s="5" t="s">
        <v>42</v>
      </c>
    </row>
    <row r="21" spans="1:9" ht="13.8" x14ac:dyDescent="0.2">
      <c r="A21" s="30" t="s">
        <v>27</v>
      </c>
      <c r="B21" s="31"/>
      <c r="C21" s="32">
        <f t="shared" ref="C21:H21" si="3">SUM(C22+C23+C24+C25+C26+C27+C28+C29)</f>
        <v>834524073.83000004</v>
      </c>
      <c r="D21" s="32">
        <f t="shared" si="3"/>
        <v>86532175.010000005</v>
      </c>
      <c r="E21" s="32">
        <f t="shared" si="3"/>
        <v>921056248.84000003</v>
      </c>
      <c r="F21" s="32">
        <f t="shared" si="3"/>
        <v>284341819.11000001</v>
      </c>
      <c r="G21" s="32">
        <f t="shared" si="3"/>
        <v>284329363.86000001</v>
      </c>
      <c r="H21" s="32">
        <f t="shared" si="3"/>
        <v>-550194709.97000003</v>
      </c>
      <c r="I21" s="5" t="s">
        <v>42</v>
      </c>
    </row>
    <row r="22" spans="1:9" ht="13.8" x14ac:dyDescent="0.2">
      <c r="A22" s="33"/>
      <c r="B22" s="34" t="s">
        <v>0</v>
      </c>
      <c r="C22" s="35">
        <v>120171771.70999999</v>
      </c>
      <c r="D22" s="35">
        <v>0</v>
      </c>
      <c r="E22" s="35">
        <f t="shared" ref="E22:E29" si="4">C22+D22</f>
        <v>120171771.70999999</v>
      </c>
      <c r="F22" s="35">
        <v>90962417.859999999</v>
      </c>
      <c r="G22" s="35">
        <v>90960575.069999993</v>
      </c>
      <c r="H22" s="35">
        <f t="shared" ref="H22:H29" si="5">G22-C22</f>
        <v>-29211196.640000001</v>
      </c>
      <c r="I22" s="5" t="s">
        <v>33</v>
      </c>
    </row>
    <row r="23" spans="1:9" ht="13.8" x14ac:dyDescent="0.2">
      <c r="A23" s="33"/>
      <c r="B23" s="34" t="s">
        <v>1</v>
      </c>
      <c r="C23" s="35">
        <v>0</v>
      </c>
      <c r="D23" s="35">
        <v>0</v>
      </c>
      <c r="E23" s="35">
        <f t="shared" si="4"/>
        <v>0</v>
      </c>
      <c r="F23" s="35">
        <v>0</v>
      </c>
      <c r="G23" s="35">
        <v>0</v>
      </c>
      <c r="H23" s="35">
        <f t="shared" si="5"/>
        <v>0</v>
      </c>
      <c r="I23" s="5" t="s">
        <v>43</v>
      </c>
    </row>
    <row r="24" spans="1:9" ht="13.8" x14ac:dyDescent="0.2">
      <c r="A24" s="33"/>
      <c r="B24" s="34" t="s">
        <v>2</v>
      </c>
      <c r="C24" s="35">
        <v>0</v>
      </c>
      <c r="D24" s="35">
        <v>0</v>
      </c>
      <c r="E24" s="35">
        <f t="shared" si="4"/>
        <v>0</v>
      </c>
      <c r="F24" s="35">
        <v>0</v>
      </c>
      <c r="G24" s="35">
        <v>0</v>
      </c>
      <c r="H24" s="35">
        <f t="shared" si="5"/>
        <v>0</v>
      </c>
      <c r="I24" s="5" t="s">
        <v>34</v>
      </c>
    </row>
    <row r="25" spans="1:9" ht="13.8" x14ac:dyDescent="0.2">
      <c r="A25" s="33"/>
      <c r="B25" s="34" t="s">
        <v>3</v>
      </c>
      <c r="C25" s="35">
        <v>95587426.239999995</v>
      </c>
      <c r="D25" s="35">
        <v>0</v>
      </c>
      <c r="E25" s="35">
        <f t="shared" si="4"/>
        <v>95587426.239999995</v>
      </c>
      <c r="F25" s="35">
        <v>16479335.77</v>
      </c>
      <c r="G25" s="35">
        <v>16475164.310000001</v>
      </c>
      <c r="H25" s="35">
        <f t="shared" si="5"/>
        <v>-79112261.929999992</v>
      </c>
      <c r="I25" s="5" t="s">
        <v>35</v>
      </c>
    </row>
    <row r="26" spans="1:9" ht="16.2" x14ac:dyDescent="0.2">
      <c r="A26" s="33"/>
      <c r="B26" s="34" t="s">
        <v>47</v>
      </c>
      <c r="C26" s="35">
        <v>1661592.94</v>
      </c>
      <c r="D26" s="35">
        <v>0</v>
      </c>
      <c r="E26" s="35">
        <f t="shared" si="4"/>
        <v>1661592.94</v>
      </c>
      <c r="F26" s="35">
        <v>639965.15</v>
      </c>
      <c r="G26" s="35">
        <v>639965.15</v>
      </c>
      <c r="H26" s="35">
        <f t="shared" si="5"/>
        <v>-1021627.7899999999</v>
      </c>
      <c r="I26" s="5" t="s">
        <v>36</v>
      </c>
    </row>
    <row r="27" spans="1:9" ht="16.2" x14ac:dyDescent="0.2">
      <c r="A27" s="33"/>
      <c r="B27" s="34" t="s">
        <v>48</v>
      </c>
      <c r="C27" s="35">
        <v>20979708.75</v>
      </c>
      <c r="D27" s="35">
        <v>0</v>
      </c>
      <c r="E27" s="35">
        <f t="shared" si="4"/>
        <v>20979708.75</v>
      </c>
      <c r="F27" s="35">
        <v>3376072.2</v>
      </c>
      <c r="G27" s="35">
        <v>3369631.2</v>
      </c>
      <c r="H27" s="35">
        <f t="shared" si="5"/>
        <v>-17610077.550000001</v>
      </c>
      <c r="I27" s="5" t="s">
        <v>37</v>
      </c>
    </row>
    <row r="28" spans="1:9" ht="41.4" x14ac:dyDescent="0.2">
      <c r="A28" s="33"/>
      <c r="B28" s="34" t="s">
        <v>28</v>
      </c>
      <c r="C28" s="35">
        <v>596123574.19000006</v>
      </c>
      <c r="D28" s="35">
        <v>86532175.010000005</v>
      </c>
      <c r="E28" s="35">
        <f t="shared" si="4"/>
        <v>682655749.20000005</v>
      </c>
      <c r="F28" s="35">
        <v>172884028.13</v>
      </c>
      <c r="G28" s="35">
        <v>172884028.13</v>
      </c>
      <c r="H28" s="35">
        <f t="shared" si="5"/>
        <v>-423239546.06000006</v>
      </c>
      <c r="I28" s="5" t="s">
        <v>39</v>
      </c>
    </row>
    <row r="29" spans="1:9" ht="27.6" x14ac:dyDescent="0.2">
      <c r="A29" s="33"/>
      <c r="B29" s="34" t="s">
        <v>26</v>
      </c>
      <c r="C29" s="35">
        <v>0</v>
      </c>
      <c r="D29" s="35">
        <v>0</v>
      </c>
      <c r="E29" s="35">
        <f t="shared" si="4"/>
        <v>0</v>
      </c>
      <c r="F29" s="35">
        <v>0</v>
      </c>
      <c r="G29" s="35">
        <v>0</v>
      </c>
      <c r="H29" s="35">
        <f t="shared" si="5"/>
        <v>0</v>
      </c>
      <c r="I29" s="5" t="s">
        <v>40</v>
      </c>
    </row>
    <row r="30" spans="1:9" ht="13.8" x14ac:dyDescent="0.2">
      <c r="A30" s="33"/>
      <c r="B30" s="34"/>
      <c r="C30" s="35"/>
      <c r="D30" s="35"/>
      <c r="E30" s="35"/>
      <c r="F30" s="35"/>
      <c r="G30" s="35"/>
      <c r="H30" s="35"/>
      <c r="I30" s="5" t="s">
        <v>42</v>
      </c>
    </row>
    <row r="31" spans="1:9" ht="41.25" customHeight="1" x14ac:dyDescent="0.2">
      <c r="A31" s="45" t="s">
        <v>44</v>
      </c>
      <c r="B31" s="46"/>
      <c r="C31" s="36">
        <f t="shared" ref="C31:H31" si="6">SUM(C32:C35)</f>
        <v>0</v>
      </c>
      <c r="D31" s="36">
        <f t="shared" si="6"/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5" t="s">
        <v>42</v>
      </c>
    </row>
    <row r="32" spans="1:9" ht="13.8" x14ac:dyDescent="0.2">
      <c r="A32" s="33"/>
      <c r="B32" s="34" t="s">
        <v>1</v>
      </c>
      <c r="C32" s="35">
        <v>0</v>
      </c>
      <c r="D32" s="35">
        <v>0</v>
      </c>
      <c r="E32" s="35">
        <f>C32+D32</f>
        <v>0</v>
      </c>
      <c r="F32" s="35">
        <v>0</v>
      </c>
      <c r="G32" s="35">
        <v>0</v>
      </c>
      <c r="H32" s="35">
        <f>G32-C32</f>
        <v>0</v>
      </c>
      <c r="I32" s="5" t="s">
        <v>43</v>
      </c>
    </row>
    <row r="33" spans="1:9" ht="16.2" x14ac:dyDescent="0.2">
      <c r="A33" s="33"/>
      <c r="B33" s="34" t="s">
        <v>49</v>
      </c>
      <c r="C33" s="35">
        <v>0</v>
      </c>
      <c r="D33" s="35">
        <v>0</v>
      </c>
      <c r="E33" s="35">
        <f>C33+D33</f>
        <v>0</v>
      </c>
      <c r="F33" s="35">
        <v>0</v>
      </c>
      <c r="G33" s="35">
        <v>0</v>
      </c>
      <c r="H33" s="35">
        <f t="shared" ref="H33:H35" si="7">G33-C33</f>
        <v>0</v>
      </c>
      <c r="I33" s="5" t="s">
        <v>36</v>
      </c>
    </row>
    <row r="34" spans="1:9" ht="30" x14ac:dyDescent="0.2">
      <c r="A34" s="33"/>
      <c r="B34" s="34" t="s">
        <v>50</v>
      </c>
      <c r="C34" s="35">
        <v>0</v>
      </c>
      <c r="D34" s="35">
        <v>0</v>
      </c>
      <c r="E34" s="35">
        <f>C34+D34</f>
        <v>0</v>
      </c>
      <c r="F34" s="35">
        <v>0</v>
      </c>
      <c r="G34" s="35">
        <v>0</v>
      </c>
      <c r="H34" s="35">
        <f t="shared" si="7"/>
        <v>0</v>
      </c>
      <c r="I34" s="5" t="s">
        <v>38</v>
      </c>
    </row>
    <row r="35" spans="1:9" ht="27.6" x14ac:dyDescent="0.2">
      <c r="A35" s="33"/>
      <c r="B35" s="34" t="s">
        <v>26</v>
      </c>
      <c r="C35" s="35">
        <v>0</v>
      </c>
      <c r="D35" s="35">
        <v>0</v>
      </c>
      <c r="E35" s="35">
        <f>C35+D35</f>
        <v>0</v>
      </c>
      <c r="F35" s="35">
        <v>0</v>
      </c>
      <c r="G35" s="35">
        <v>0</v>
      </c>
      <c r="H35" s="35">
        <f t="shared" si="7"/>
        <v>0</v>
      </c>
      <c r="I35" s="5" t="s">
        <v>40</v>
      </c>
    </row>
    <row r="36" spans="1:9" ht="13.8" x14ac:dyDescent="0.2">
      <c r="A36" s="33"/>
      <c r="B36" s="34"/>
      <c r="C36" s="35"/>
      <c r="D36" s="35"/>
      <c r="E36" s="35"/>
      <c r="F36" s="35"/>
      <c r="G36" s="35"/>
      <c r="H36" s="35"/>
      <c r="I36" s="5" t="s">
        <v>42</v>
      </c>
    </row>
    <row r="37" spans="1:9" ht="13.8" x14ac:dyDescent="0.2">
      <c r="A37" s="37" t="s">
        <v>29</v>
      </c>
      <c r="B37" s="38"/>
      <c r="C37" s="36">
        <f t="shared" ref="C37:H37" si="8">SUM(C38)</f>
        <v>0</v>
      </c>
      <c r="D37" s="36">
        <f t="shared" si="8"/>
        <v>113213169.03</v>
      </c>
      <c r="E37" s="36">
        <f t="shared" si="8"/>
        <v>113213169.03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5" t="s">
        <v>42</v>
      </c>
    </row>
    <row r="38" spans="1:9" ht="13.8" x14ac:dyDescent="0.2">
      <c r="A38" s="39"/>
      <c r="B38" s="34" t="s">
        <v>6</v>
      </c>
      <c r="C38" s="35">
        <v>0</v>
      </c>
      <c r="D38" s="35">
        <v>113213169.03</v>
      </c>
      <c r="E38" s="35">
        <f>C38+D38</f>
        <v>113213169.03</v>
      </c>
      <c r="F38" s="35">
        <v>0</v>
      </c>
      <c r="G38" s="35">
        <v>0</v>
      </c>
      <c r="H38" s="35">
        <f>G38-C38</f>
        <v>0</v>
      </c>
      <c r="I38" s="5" t="s">
        <v>41</v>
      </c>
    </row>
    <row r="39" spans="1:9" ht="13.8" x14ac:dyDescent="0.2">
      <c r="A39" s="40"/>
      <c r="B39" s="41" t="s">
        <v>13</v>
      </c>
      <c r="C39" s="64">
        <f>SUM(C37+C31+C21)</f>
        <v>834524073.83000004</v>
      </c>
      <c r="D39" s="64">
        <f t="shared" ref="D39:H39" si="9">SUM(D37+D31+D21)</f>
        <v>199745344.04000002</v>
      </c>
      <c r="E39" s="64">
        <f t="shared" si="9"/>
        <v>1034269417.87</v>
      </c>
      <c r="F39" s="64">
        <f t="shared" si="9"/>
        <v>284341819.11000001</v>
      </c>
      <c r="G39" s="64">
        <f t="shared" si="9"/>
        <v>284329363.86000001</v>
      </c>
      <c r="H39" s="66">
        <f t="shared" si="9"/>
        <v>-550194709.97000003</v>
      </c>
      <c r="I39" s="5" t="s">
        <v>42</v>
      </c>
    </row>
    <row r="40" spans="1:9" ht="13.8" x14ac:dyDescent="0.2">
      <c r="A40" s="42"/>
      <c r="B40" s="24"/>
      <c r="C40" s="25"/>
      <c r="D40" s="25"/>
      <c r="E40" s="25"/>
      <c r="F40" s="27" t="s">
        <v>21</v>
      </c>
      <c r="G40" s="43"/>
      <c r="H40" s="29"/>
      <c r="I40" s="5" t="s">
        <v>42</v>
      </c>
    </row>
    <row r="41" spans="1:9" x14ac:dyDescent="0.2">
      <c r="B41" s="6" t="s">
        <v>45</v>
      </c>
    </row>
    <row r="42" spans="1:9" ht="14.55" customHeight="1" x14ac:dyDescent="0.2">
      <c r="B42" s="44" t="s">
        <v>30</v>
      </c>
      <c r="C42" s="44"/>
    </row>
    <row r="43" spans="1:9" ht="11.4" x14ac:dyDescent="0.2">
      <c r="B43" s="4" t="s">
        <v>31</v>
      </c>
    </row>
    <row r="44" spans="1:9" ht="30.75" customHeight="1" x14ac:dyDescent="0.2">
      <c r="B44" s="44" t="s">
        <v>32</v>
      </c>
      <c r="C44" s="44"/>
      <c r="D44" s="44"/>
      <c r="E44" s="44"/>
      <c r="F44" s="44"/>
      <c r="G44" s="44"/>
      <c r="H44" s="44"/>
    </row>
    <row r="45" spans="1:9" ht="30.75" customHeight="1" x14ac:dyDescent="0.2">
      <c r="B45" s="7"/>
      <c r="C45" s="7"/>
      <c r="D45" s="7"/>
      <c r="E45" s="7"/>
      <c r="F45" s="7"/>
      <c r="G45" s="7"/>
      <c r="H45" s="7"/>
    </row>
    <row r="46" spans="1:9" ht="30.75" customHeight="1" x14ac:dyDescent="0.2">
      <c r="B46" s="7"/>
      <c r="C46" s="7"/>
      <c r="D46" s="7"/>
      <c r="E46" s="7"/>
      <c r="F46" s="7"/>
      <c r="G46" s="7"/>
      <c r="H46" s="7"/>
    </row>
    <row r="47" spans="1:9" ht="30.75" customHeight="1" x14ac:dyDescent="0.2">
      <c r="B47" s="7"/>
      <c r="C47" s="7"/>
      <c r="D47" s="7"/>
      <c r="E47" s="7"/>
      <c r="F47" s="7"/>
      <c r="G47" s="7"/>
      <c r="H47" s="7"/>
    </row>
    <row r="48" spans="1:9" ht="30.75" customHeight="1" x14ac:dyDescent="0.2">
      <c r="B48" s="7"/>
      <c r="C48" s="7"/>
      <c r="D48" s="7"/>
      <c r="E48" s="7"/>
      <c r="F48" s="7"/>
      <c r="G48" s="7"/>
      <c r="H48" s="7"/>
    </row>
  </sheetData>
  <sheetProtection formatCells="0" formatColumns="0" formatRows="0" insertRows="0" autoFilter="0"/>
  <mergeCells count="10">
    <mergeCell ref="B44:H44"/>
    <mergeCell ref="A31:B31"/>
    <mergeCell ref="A1:H1"/>
    <mergeCell ref="A2:B4"/>
    <mergeCell ref="C2:G2"/>
    <mergeCell ref="H2:H3"/>
    <mergeCell ref="A18:B20"/>
    <mergeCell ref="C18:G18"/>
    <mergeCell ref="H18:H19"/>
    <mergeCell ref="B42:C42"/>
  </mergeCells>
  <pageMargins left="0.51181102362204722" right="0.31496062992125984" top="0.55118110236220474" bottom="0.55118110236220474" header="0.31496062992125984" footer="0.31496062992125984"/>
  <pageSetup scale="85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2022-04-23T06:34:33Z</cp:lastPrinted>
  <dcterms:created xsi:type="dcterms:W3CDTF">2012-12-11T20:48:19Z</dcterms:created>
  <dcterms:modified xsi:type="dcterms:W3CDTF">2022-04-23T06:34:40Z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